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sultanbaev\Desktop\ПРОГРАММЫ НА НОВЫЙ САЙТ\Национальная стратегия развития Кыргызской Республики на 2018-2040 годы\"/>
    </mc:Choice>
  </mc:AlternateContent>
  <bookViews>
    <workbookView xWindow="0" yWindow="0" windowWidth="28800" windowHeight="12435" tabRatio="951" activeTab="3"/>
  </bookViews>
  <sheets>
    <sheet name="Проекты странового значения" sheetId="2" r:id="rId1"/>
    <sheet name="Баткенская область" sheetId="4" r:id="rId2"/>
    <sheet name="Джалал-Абадская область" sheetId="5" r:id="rId3"/>
    <sheet name="Иссык-Кульская область" sheetId="6" r:id="rId4"/>
    <sheet name="Нарынская область" sheetId="7" r:id="rId5"/>
    <sheet name="Ошская область" sheetId="8" r:id="rId6"/>
    <sheet name="Таласская область" sheetId="9" r:id="rId7"/>
    <sheet name="Чуйская область" sheetId="10" r:id="rId8"/>
    <sheet name="Город Бишкек" sheetId="11" r:id="rId9"/>
    <sheet name="Город Ош" sheetId="12" r:id="rId10"/>
  </sheets>
  <definedNames>
    <definedName name="_xlnm.Print_Titles" localSheetId="1">'Баткенская область'!$1:$2</definedName>
    <definedName name="_xlnm.Print_Titles" localSheetId="8">'Город Бишкек'!$1:$2</definedName>
    <definedName name="_xlnm.Print_Titles" localSheetId="9">'Город Ош'!$1:$2</definedName>
    <definedName name="_xlnm.Print_Titles" localSheetId="2">'Джалал-Абадская область'!$1:$2</definedName>
    <definedName name="_xlnm.Print_Titles" localSheetId="3">'Иссык-Кульская область'!$1:$2</definedName>
    <definedName name="_xlnm.Print_Titles" localSheetId="4">'Нарынская область'!$1:$2</definedName>
    <definedName name="_xlnm.Print_Titles" localSheetId="5">'Ошская область'!$1:$2</definedName>
    <definedName name="_xlnm.Print_Titles" localSheetId="0">'Проекты странового значения'!$10:$11</definedName>
    <definedName name="_xlnm.Print_Titles" localSheetId="6">'Таласская область'!$1:$2</definedName>
    <definedName name="_xlnm.Print_Titles" localSheetId="7">'Чуйская область'!$1:$2</definedName>
    <definedName name="_xlnm.Print_Area" localSheetId="9">'Город Ош'!$A$1:$I$7</definedName>
    <definedName name="_xlnm.Print_Area" localSheetId="3">'Иссык-Кульская область'!$A$1:$I$11</definedName>
    <definedName name="_xlnm.Print_Area" localSheetId="4">'Нарынская область'!$A$1:$I$10</definedName>
    <definedName name="_xlnm.Print_Area" localSheetId="7">'Чуйская область'!$A$1:$I$8</definedName>
  </definedNames>
  <calcPr calcId="152511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2" l="1"/>
  <c r="B4" i="5"/>
  <c r="B4" i="7"/>
  <c r="E5" i="2"/>
  <c r="B6" i="6"/>
  <c r="B4" i="6"/>
  <c r="B9" i="6"/>
  <c r="B15" i="2"/>
  <c r="B6" i="7"/>
  <c r="B4" i="12"/>
  <c r="E7" i="2"/>
  <c r="B6" i="2"/>
  <c r="B7" i="5"/>
  <c r="B4" i="8"/>
  <c r="B4" i="10"/>
  <c r="E6" i="2"/>
  <c r="B24" i="2"/>
  <c r="E8" i="2"/>
  <c r="B9" i="5"/>
  <c r="B8" i="7"/>
  <c r="B26" i="2"/>
  <c r="B9" i="2"/>
  <c r="E9" i="2"/>
</calcChain>
</file>

<file path=xl/sharedStrings.xml><?xml version="1.0" encoding="utf-8"?>
<sst xmlns="http://schemas.openxmlformats.org/spreadsheetml/2006/main" count="131" uniqueCount="67">
  <si>
    <t>2020-2025</t>
  </si>
  <si>
    <t>Джалал-Абадская область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</si>
  <si>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</si>
  <si>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</si>
  <si>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</si>
  <si>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</si>
  <si>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</si>
  <si>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>Энергетика</t>
  </si>
  <si>
    <t>Промышленность</t>
  </si>
  <si>
    <t>Реконструкция хлопкоочистительного завода в г.Кара-Суу Ошской области по выпуску медицинской ваты</t>
  </si>
  <si>
    <t>2018-2023</t>
  </si>
  <si>
    <t>2019-2023</t>
  </si>
  <si>
    <t>2019-2022</t>
  </si>
  <si>
    <t>Привлечение инвестиции и разработка ТЭО (ПСД) для  Проекта «Реконструкция объездной дороги города Бишкек»</t>
  </si>
  <si>
    <t>2019-2021</t>
  </si>
  <si>
    <t>2018-2022</t>
  </si>
  <si>
    <t>2019-2024</t>
  </si>
  <si>
    <t>2018-2019</t>
  </si>
  <si>
    <t>Транспорт и логистика</t>
  </si>
  <si>
    <t>сроки реализации</t>
  </si>
  <si>
    <t>до 2023</t>
  </si>
  <si>
    <t>2020-2023</t>
  </si>
  <si>
    <t>2019-2028</t>
  </si>
  <si>
    <t>город Бишкек</t>
  </si>
  <si>
    <t>Запуск проектов в сфере ВИЭ</t>
  </si>
  <si>
    <t>Информационные технологии</t>
  </si>
  <si>
    <t>Внедрение системы электронного межведомственного взаимодействия "Тундук"</t>
  </si>
  <si>
    <t>Модернизация аэропорта "Иссык-Куль"</t>
  </si>
  <si>
    <t>Строительство завода по сборке и производству электромобилей</t>
  </si>
  <si>
    <t>Модернизация международного аэропорта "Манас"</t>
  </si>
  <si>
    <t>город Ош</t>
  </si>
  <si>
    <t>Модернизация международного аэропорта "Ош"</t>
  </si>
  <si>
    <t>2020-2028</t>
  </si>
  <si>
    <t>По итогам ТЭО</t>
  </si>
  <si>
    <t>млн долларов США</t>
  </si>
  <si>
    <t>Строительство железнодорожной магистрали Китай-Кыргызстан-Узбекистан (432,78 км)</t>
  </si>
  <si>
    <t>Строительство Верхне-Нарынского каскада ГЭС (237,7 МВт)</t>
  </si>
  <si>
    <t>Строительство Камбаратинской ГЭС-1 (1860 МВт)</t>
  </si>
  <si>
    <t>СТОИМОСТЬ ПРОЕКТОВ ПО ОБЛАСТИ</t>
  </si>
  <si>
    <t>Проекты странового значения</t>
  </si>
  <si>
    <t>СТОИМОСТЬ ПРОЕКТОВ ПО ГОРОДУ</t>
  </si>
  <si>
    <t>«Третья фаза Программы по улучшению дорожных путей сообщения в ЦА (ПУДПС ЦА-3), предусматривающая реабилитацию дорог в Иссык-Кульской области (Тюп-Кеген)</t>
  </si>
  <si>
    <t xml:space="preserve">Баткенская область </t>
  </si>
  <si>
    <t>Примечание: строительство альтернативной автомобильной дороги Север-Юг завершится к концу 2023 года</t>
  </si>
  <si>
    <r>
      <t xml:space="preserve">Проект строительства альтернативной дороги </t>
    </r>
    <r>
      <rPr>
        <b/>
        <sz val="12"/>
        <color indexed="8"/>
        <rFont val="Times New Roman"/>
        <family val="1"/>
        <charset val="204"/>
      </rPr>
      <t>Север-Юг</t>
    </r>
    <r>
      <rPr>
        <sz val="12"/>
        <color indexed="8"/>
        <rFont val="Times New Roman"/>
        <family val="1"/>
        <charset val="204"/>
      </rPr>
      <t>, обеспечение безопасности дорожного движения</t>
    </r>
  </si>
  <si>
    <t>Реконструкция автодороги Суусамыр–Талас-Тараз, км 105-199, Фаза 4</t>
  </si>
  <si>
    <t>Общее количество проектов:</t>
  </si>
  <si>
    <t>Примечание 2: валютный курс из расчета 1 доллар США - 68 сом, 1 евро - 1,17 долларов США</t>
  </si>
  <si>
    <t>Реконструкция автодороги Балыкчы-Каракол-Балыкчы, участок 2Н, км 104-220 (с.Корумду-г.Каракол) (Иссык-Кульское кольцо)</t>
  </si>
  <si>
    <t xml:space="preserve">2018-2025    </t>
  </si>
  <si>
    <t xml:space="preserve">Промышленность </t>
  </si>
  <si>
    <t>Запуск завода по производству металлургического кремния в г. Таш-Кумыр мощностью 5 тыс. тонн кремния в год</t>
  </si>
  <si>
    <t>СТОИМОСТЬ ПРОЕКТОВ СТРАНОВОГО ЗНАЧЕНИЯ</t>
  </si>
  <si>
    <t>ВСЕГО</t>
  </si>
  <si>
    <t>Строительство Казарманского каскада ГЭС (1160 МВт)</t>
  </si>
  <si>
    <t>стоимость млн долл. США</t>
  </si>
  <si>
    <t>Строительство индустриального торгово-логистического комплекса в Ат-Башинском районе Нарынской области</t>
  </si>
  <si>
    <t>Примечание: валютный курс из расчета 1 доллар США - 68 сом, 1 евро - 1,17 долларов США</t>
  </si>
  <si>
    <r>
      <t>Проект соединительной дороги (коридоры ЦАРЭС 1 и ЦАРЭС 3) участки Балыкчы – Кувакы со стороны с. Кочкор (0 км – 43 км) и Кочкор – Эпкин (62,4 км–89,5 км), протяженностью 70,1 км (</t>
    </r>
    <r>
      <rPr>
        <b/>
        <sz val="12"/>
        <color indexed="8"/>
        <rFont val="Times New Roman"/>
        <family val="1"/>
        <charset val="204"/>
      </rPr>
      <t>Север-Юг, 3 фаза</t>
    </r>
    <r>
      <rPr>
        <sz val="12"/>
        <color indexed="8"/>
        <rFont val="Times New Roman"/>
        <family val="1"/>
        <charset val="204"/>
      </rPr>
      <t>)</t>
    </r>
  </si>
  <si>
    <t>Привлечение инвестиций и разработка ТЭО (ПСД) для  Проекта реабилитации автодороги Арал-Суусамыр</t>
  </si>
  <si>
    <t>Реализация проекта Технополис для текстильного и швейного производства Сокулукский район с. Военно-Антоновка (на рассмотрении инвесторов)</t>
  </si>
  <si>
    <t>Сумма (млн долларов):</t>
  </si>
  <si>
    <r>
      <t>Подготовка ТЭО по модернизации станций и участка железной дороги от г. Бишкек до г. Балыкчы (261,2 км) (</t>
    </r>
    <r>
      <rPr>
        <b/>
        <sz val="12"/>
        <rFont val="Times New Roman"/>
        <family val="1"/>
        <charset val="204"/>
      </rPr>
      <t>ЕБРР</t>
    </r>
    <r>
      <rPr>
        <sz val="12"/>
        <rFont val="Times New Roman"/>
        <family val="1"/>
        <charset val="204"/>
      </rPr>
      <t>)</t>
    </r>
  </si>
  <si>
    <r>
      <t xml:space="preserve">Приобретение горно-транспортных средств для вскрышных и горнодобывающих работ. Ремонт карьерных дорог, строительство топливной базы на месторождении Жыргалан (Доргокомур, источник - </t>
    </r>
    <r>
      <rPr>
        <b/>
        <sz val="12"/>
        <rFont val="Times New Roman"/>
        <family val="1"/>
        <charset val="204"/>
      </rPr>
      <t>РКФР</t>
    </r>
    <r>
      <rPr>
        <sz val="12"/>
        <rFont val="Times New Roman"/>
        <family val="1"/>
        <charset val="204"/>
      </rPr>
      <t xml:space="preserve">) </t>
    </r>
  </si>
  <si>
    <t>Инвестиционные проекты по регионам Кыргызской Республики, требующие дополнительные источники финансирования</t>
  </si>
  <si>
    <t>Приложение 2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</si>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</sst>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sz val="13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/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4" borderId="1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164" fontId="16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5">
    <cellStyle name="Гиперссылка" xfId="1" builtinId="8" hidden="1"/>
    <cellStyle name="Гиперссылка" xfId="3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</cellStyles>
  <dxfs count="0"/>
  <tableStyles count="0" defaultTableStyle="TableStyleMedium9" defaultPivotStyle="PivotStyleMedium7"/>
  <colors>
    <mruColors>
      <color rgb="FFF030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topLeftCell="A13" zoomScale="85" zoomScaleNormal="115" zoomScaleSheetLayoutView="85" zoomScalePageLayoutView="85" workbookViewId="0">
      <selection activeCell="A12" sqref="A12:I12"/>
    </sheetView>
  </sheetViews>
  <sheetFormatPr defaultColWidth="11" defaultRowHeight="15.75" x14ac:dyDescent="0.25"/>
  <cols>
    <col min="1" max="1" width="55.625" style="22" customWidth="1"/>
    <col min="2" max="2" width="10.5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16384" width="11" style="1"/>
  </cols>
  <sheetData>
    <row r="1" spans="1:11" x14ac:dyDescent="0.25">
      <c r="H1" s="86" t="s">
        <v>65</v>
      </c>
      <c r="I1" s="86"/>
    </row>
    <row r="3" spans="1:11" ht="67.5" customHeight="1" x14ac:dyDescent="0.25">
      <c r="A3" s="88" t="s">
        <v>64</v>
      </c>
      <c r="B3" s="89"/>
      <c r="C3" s="89"/>
      <c r="D3" s="89"/>
      <c r="E3" s="89"/>
      <c r="F3" s="89"/>
      <c r="G3" s="89"/>
      <c r="H3" s="89"/>
      <c r="I3" s="90"/>
    </row>
    <row r="4" spans="1:11" s="23" customFormat="1" ht="66.75" customHeight="1" x14ac:dyDescent="0.25">
      <c r="A4" s="6"/>
      <c r="B4" s="87" t="s">
        <v>46</v>
      </c>
      <c r="C4" s="87"/>
      <c r="D4" s="87"/>
      <c r="E4" s="87" t="s">
        <v>61</v>
      </c>
      <c r="F4" s="87"/>
      <c r="G4" s="87"/>
      <c r="H4" s="87"/>
      <c r="I4" s="87"/>
    </row>
    <row r="5" spans="1:11" ht="19.5" customHeight="1" x14ac:dyDescent="0.25">
      <c r="A5" s="11" t="s">
        <v>7</v>
      </c>
      <c r="B5" s="85">
        <v>4</v>
      </c>
      <c r="C5" s="85"/>
      <c r="D5" s="85"/>
      <c r="E5" s="84">
        <f>B13+'Джалал-Абадская область'!B4+'Нарынская область'!B4</f>
        <v>7216</v>
      </c>
      <c r="F5" s="84"/>
      <c r="G5" s="84"/>
      <c r="H5" s="84"/>
      <c r="I5" s="84"/>
    </row>
    <row r="6" spans="1:11" ht="19.5" customHeight="1" x14ac:dyDescent="0.25">
      <c r="A6" s="3" t="s">
        <v>8</v>
      </c>
      <c r="B6" s="85">
        <f>1+1+1+1+1</f>
        <v>5</v>
      </c>
      <c r="C6" s="85"/>
      <c r="D6" s="85"/>
      <c r="E6" s="84">
        <f>'Джалал-Абадская область'!B7+'Иссык-Кульская область'!B4+'Ошская область'!B4+'Чуйская область'!B4</f>
        <v>54.8</v>
      </c>
      <c r="F6" s="84"/>
      <c r="G6" s="84"/>
      <c r="H6" s="84"/>
      <c r="I6" s="84"/>
    </row>
    <row r="7" spans="1:11" ht="21" customHeight="1" x14ac:dyDescent="0.25">
      <c r="A7" s="11" t="s">
        <v>18</v>
      </c>
      <c r="B7" s="85">
        <v>13</v>
      </c>
      <c r="C7" s="85"/>
      <c r="D7" s="85"/>
      <c r="E7" s="84">
        <f>B15+'Иссык-Кульская область'!B6+'Нарынская область'!B6+'Город Бишкек'!B6+'Город Ош'!B4+'Таласская область'!B4</f>
        <v>5563.49</v>
      </c>
      <c r="F7" s="84"/>
      <c r="G7" s="84"/>
      <c r="H7" s="84"/>
      <c r="I7" s="84"/>
    </row>
    <row r="8" spans="1:11" ht="20.25" customHeight="1" x14ac:dyDescent="0.25">
      <c r="A8" s="11" t="s">
        <v>25</v>
      </c>
      <c r="B8" s="85">
        <v>1</v>
      </c>
      <c r="C8" s="85"/>
      <c r="D8" s="85"/>
      <c r="E8" s="84">
        <f>B24</f>
        <v>7.57</v>
      </c>
      <c r="F8" s="84"/>
      <c r="G8" s="84"/>
      <c r="H8" s="84"/>
      <c r="I8" s="84"/>
    </row>
    <row r="9" spans="1:11" s="28" customFormat="1" ht="30.75" customHeight="1" x14ac:dyDescent="0.25">
      <c r="A9" s="66" t="s">
        <v>53</v>
      </c>
      <c r="B9" s="87">
        <f>SUM(B5:D8)</f>
        <v>23</v>
      </c>
      <c r="C9" s="87"/>
      <c r="D9" s="87"/>
      <c r="E9" s="92">
        <f>B26+'Баткенская область'!B4+'Джалал-Абадская область'!B9+'Иссык-Кульская область'!B9+'Нарынская область'!B8+'Ошская область'!B6+'Таласская область'!B5+'Чуйская область'!B6+'Город Бишкек'!B8+'Город Ош'!B6</f>
        <v>12841.859999999999</v>
      </c>
      <c r="F9" s="92"/>
      <c r="G9" s="92"/>
      <c r="H9" s="92"/>
      <c r="I9" s="92"/>
      <c r="J9" s="40"/>
      <c r="K9" s="40"/>
    </row>
    <row r="10" spans="1:11" ht="30" customHeight="1" x14ac:dyDescent="0.25">
      <c r="A10" s="97"/>
      <c r="B10" s="95" t="s">
        <v>55</v>
      </c>
      <c r="C10" s="95" t="s">
        <v>19</v>
      </c>
      <c r="D10" s="96">
        <v>2018</v>
      </c>
      <c r="E10" s="96">
        <v>2019</v>
      </c>
      <c r="F10" s="96">
        <v>2020</v>
      </c>
      <c r="G10" s="96">
        <v>2021</v>
      </c>
      <c r="H10" s="96">
        <v>2022</v>
      </c>
      <c r="I10" s="96">
        <v>2023</v>
      </c>
    </row>
    <row r="11" spans="1:11" ht="17.25" customHeight="1" x14ac:dyDescent="0.25">
      <c r="A11" s="98"/>
      <c r="B11" s="95"/>
      <c r="C11" s="95"/>
      <c r="D11" s="96"/>
      <c r="E11" s="96"/>
      <c r="F11" s="96"/>
      <c r="G11" s="96"/>
      <c r="H11" s="96"/>
      <c r="I11" s="96"/>
    </row>
    <row r="12" spans="1:11" ht="21" customHeight="1" x14ac:dyDescent="0.25">
      <c r="A12" s="94" t="s">
        <v>39</v>
      </c>
      <c r="B12" s="94"/>
      <c r="C12" s="94"/>
      <c r="D12" s="94"/>
      <c r="E12" s="94"/>
      <c r="F12" s="94"/>
      <c r="G12" s="94"/>
      <c r="H12" s="94"/>
      <c r="I12" s="94"/>
    </row>
    <row r="13" spans="1:11" s="29" customFormat="1" x14ac:dyDescent="0.25">
      <c r="A13" s="11" t="s">
        <v>7</v>
      </c>
      <c r="B13" s="75">
        <f>SUM(B14:B14)</f>
        <v>0</v>
      </c>
      <c r="C13" s="41"/>
      <c r="D13" s="42"/>
      <c r="E13" s="20"/>
      <c r="F13" s="20"/>
      <c r="G13" s="20"/>
      <c r="H13" s="20"/>
      <c r="I13" s="20"/>
    </row>
    <row r="14" spans="1:11" ht="31.5" x14ac:dyDescent="0.25">
      <c r="A14" s="15" t="s">
        <v>24</v>
      </c>
      <c r="B14" s="73" t="s">
        <v>33</v>
      </c>
      <c r="C14" s="14" t="s">
        <v>11</v>
      </c>
      <c r="D14" s="46"/>
      <c r="E14" s="44"/>
      <c r="F14" s="44"/>
      <c r="G14" s="44"/>
      <c r="H14" s="44"/>
      <c r="I14" s="44"/>
    </row>
    <row r="15" spans="1:11" s="29" customFormat="1" x14ac:dyDescent="0.25">
      <c r="A15" s="19" t="s">
        <v>18</v>
      </c>
      <c r="B15" s="75">
        <f>SUM(B16:B23)</f>
        <v>5349.0899999999992</v>
      </c>
      <c r="C15" s="42"/>
      <c r="D15" s="42"/>
      <c r="E15" s="20"/>
      <c r="F15" s="20"/>
      <c r="G15" s="20"/>
      <c r="H15" s="20"/>
      <c r="I15" s="20"/>
    </row>
    <row r="16" spans="1:11" ht="31.5" x14ac:dyDescent="0.25">
      <c r="A16" s="15" t="s">
        <v>35</v>
      </c>
      <c r="B16" s="73">
        <v>4800</v>
      </c>
      <c r="C16" s="12" t="s">
        <v>32</v>
      </c>
      <c r="D16" s="46"/>
      <c r="E16" s="46"/>
      <c r="F16" s="48"/>
      <c r="G16" s="48"/>
      <c r="H16" s="48"/>
      <c r="I16" s="48"/>
    </row>
    <row r="17" spans="1:9" ht="47.25" x14ac:dyDescent="0.25">
      <c r="A17" s="15" t="s">
        <v>62</v>
      </c>
      <c r="B17" s="70">
        <v>10</v>
      </c>
      <c r="C17" s="14">
        <v>2019</v>
      </c>
      <c r="D17" s="46"/>
      <c r="E17" s="48"/>
      <c r="F17" s="45"/>
      <c r="G17" s="45"/>
      <c r="H17" s="45"/>
      <c r="I17" s="45"/>
    </row>
    <row r="18" spans="1:9" ht="31.5" x14ac:dyDescent="0.25">
      <c r="A18" s="5" t="s">
        <v>44</v>
      </c>
      <c r="B18" s="69">
        <v>56.5</v>
      </c>
      <c r="C18" s="6" t="s">
        <v>12</v>
      </c>
      <c r="D18" s="49"/>
      <c r="E18" s="48"/>
      <c r="F18" s="48"/>
      <c r="G18" s="48"/>
      <c r="H18" s="48"/>
      <c r="I18" s="45"/>
    </row>
    <row r="19" spans="1:9" ht="63" x14ac:dyDescent="0.25">
      <c r="A19" s="5" t="s">
        <v>58</v>
      </c>
      <c r="B19" s="69">
        <v>95.4</v>
      </c>
      <c r="C19" s="6" t="s">
        <v>11</v>
      </c>
      <c r="D19" s="49"/>
      <c r="E19" s="48"/>
      <c r="F19" s="48"/>
      <c r="G19" s="48"/>
      <c r="H19" s="48"/>
      <c r="I19" s="48"/>
    </row>
    <row r="20" spans="1:9" s="4" customFormat="1" ht="31.5" x14ac:dyDescent="0.25">
      <c r="A20" s="5" t="s">
        <v>45</v>
      </c>
      <c r="B20" s="70">
        <v>84.4</v>
      </c>
      <c r="C20" s="7" t="s">
        <v>0</v>
      </c>
      <c r="D20" s="45"/>
      <c r="E20" s="45"/>
      <c r="F20" s="48"/>
      <c r="G20" s="48"/>
      <c r="H20" s="48"/>
      <c r="I20" s="48"/>
    </row>
    <row r="21" spans="1:9" ht="42" customHeight="1" x14ac:dyDescent="0.25">
      <c r="A21" s="5" t="s">
        <v>59</v>
      </c>
      <c r="B21" s="69">
        <v>127</v>
      </c>
      <c r="C21" s="6" t="s">
        <v>12</v>
      </c>
      <c r="D21" s="49"/>
      <c r="E21" s="48"/>
      <c r="F21" s="48"/>
      <c r="G21" s="48"/>
      <c r="H21" s="48"/>
      <c r="I21" s="45"/>
    </row>
    <row r="22" spans="1:9" ht="47.25" x14ac:dyDescent="0.25">
      <c r="A22" s="5" t="s">
        <v>48</v>
      </c>
      <c r="B22" s="76">
        <v>130.19</v>
      </c>
      <c r="C22" s="7" t="s">
        <v>49</v>
      </c>
      <c r="D22" s="48"/>
      <c r="E22" s="48"/>
      <c r="F22" s="48"/>
      <c r="G22" s="48"/>
      <c r="H22" s="48"/>
      <c r="I22" s="48"/>
    </row>
    <row r="23" spans="1:9" ht="31.5" x14ac:dyDescent="0.25">
      <c r="A23" s="16" t="s">
        <v>13</v>
      </c>
      <c r="B23" s="69">
        <v>45.6</v>
      </c>
      <c r="C23" s="6" t="s">
        <v>14</v>
      </c>
      <c r="D23" s="49"/>
      <c r="E23" s="48"/>
      <c r="F23" s="48"/>
      <c r="G23" s="48"/>
      <c r="H23" s="45"/>
      <c r="I23" s="45"/>
    </row>
    <row r="24" spans="1:9" s="29" customFormat="1" x14ac:dyDescent="0.25">
      <c r="A24" s="19" t="s">
        <v>25</v>
      </c>
      <c r="B24" s="75">
        <f>SUM(B25:B25)</f>
        <v>7.57</v>
      </c>
      <c r="C24" s="42"/>
      <c r="D24" s="42"/>
      <c r="E24" s="11"/>
      <c r="F24" s="11"/>
      <c r="G24" s="11"/>
      <c r="H24" s="11"/>
      <c r="I24" s="11"/>
    </row>
    <row r="25" spans="1:9" ht="31.5" x14ac:dyDescent="0.25">
      <c r="A25" s="15" t="s">
        <v>26</v>
      </c>
      <c r="B25" s="77">
        <v>7.57</v>
      </c>
      <c r="C25" s="13" t="s">
        <v>17</v>
      </c>
      <c r="D25" s="50"/>
      <c r="E25" s="50"/>
      <c r="F25" s="45"/>
      <c r="G25" s="45"/>
      <c r="H25" s="45"/>
      <c r="I25" s="45"/>
    </row>
    <row r="26" spans="1:9" ht="34.5" customHeight="1" x14ac:dyDescent="0.25">
      <c r="A26" s="17" t="s">
        <v>52</v>
      </c>
      <c r="B26" s="67">
        <f>B24+B15+B13</f>
        <v>5356.6599999999989</v>
      </c>
      <c r="C26" s="93" t="s">
        <v>34</v>
      </c>
      <c r="D26" s="93"/>
      <c r="E26" s="49"/>
      <c r="F26" s="49"/>
      <c r="G26" s="49"/>
      <c r="H26" s="46"/>
      <c r="I26" s="46"/>
    </row>
    <row r="27" spans="1:9" ht="12" customHeight="1" x14ac:dyDescent="0.25">
      <c r="A27" s="33"/>
      <c r="B27" s="34"/>
      <c r="C27" s="35"/>
      <c r="D27" s="35"/>
      <c r="E27" s="54"/>
      <c r="F27" s="54"/>
      <c r="G27" s="54"/>
      <c r="H27" s="55"/>
      <c r="I27" s="55"/>
    </row>
    <row r="28" spans="1:9" x14ac:dyDescent="0.25">
      <c r="A28" s="91" t="s">
        <v>43</v>
      </c>
      <c r="B28" s="91"/>
      <c r="C28" s="91"/>
      <c r="D28" s="91"/>
      <c r="E28" s="91"/>
      <c r="F28" s="91"/>
      <c r="G28" s="91"/>
      <c r="H28" s="91"/>
      <c r="I28" s="91"/>
    </row>
    <row r="29" spans="1:9" x14ac:dyDescent="0.25">
      <c r="A29" s="91" t="s">
        <v>47</v>
      </c>
      <c r="B29" s="91"/>
      <c r="C29" s="91"/>
      <c r="D29" s="91"/>
      <c r="E29" s="91"/>
      <c r="F29" s="91"/>
      <c r="G29" s="91"/>
      <c r="H29" s="91"/>
      <c r="I29" s="91"/>
    </row>
    <row r="30" spans="1:9" ht="42" customHeight="1" x14ac:dyDescent="0.25"/>
  </sheetData>
  <dataConsolidate>
    <dataRefs count="4">
      <dataRef ref="B4" sheet="Баткенская область"/>
      <dataRef ref="B4" sheet="Джалал-Абадская область"/>
      <dataRef ref="L7" sheet="Иссык-Кульская область"/>
      <dataRef ref="A3" sheet="Проекты странового значения"/>
    </dataRefs>
  </dataConsolidate>
  <mergeCells count="27">
    <mergeCell ref="A29:I29"/>
    <mergeCell ref="B9:D9"/>
    <mergeCell ref="E9:I9"/>
    <mergeCell ref="C26:D26"/>
    <mergeCell ref="E8:I8"/>
    <mergeCell ref="A12:I12"/>
    <mergeCell ref="C10:C11"/>
    <mergeCell ref="B10:B11"/>
    <mergeCell ref="D10:D11"/>
    <mergeCell ref="E10:E11"/>
    <mergeCell ref="F10:F11"/>
    <mergeCell ref="G10:G11"/>
    <mergeCell ref="H10:H11"/>
    <mergeCell ref="I10:I11"/>
    <mergeCell ref="A10:A11"/>
    <mergeCell ref="A28:I28"/>
    <mergeCell ref="E6:I6"/>
    <mergeCell ref="E7:I7"/>
    <mergeCell ref="B7:D7"/>
    <mergeCell ref="B8:D8"/>
    <mergeCell ref="H1:I1"/>
    <mergeCell ref="B5:D5"/>
    <mergeCell ref="B6:D6"/>
    <mergeCell ref="E4:I4"/>
    <mergeCell ref="B4:D4"/>
    <mergeCell ref="A3:I3"/>
    <mergeCell ref="E5:I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view="pageBreakPreview" zoomScaleSheetLayoutView="100" workbookViewId="0">
      <selection activeCell="A5" sqref="A5"/>
    </sheetView>
  </sheetViews>
  <sheetFormatPr defaultColWidth="11" defaultRowHeight="15.75" x14ac:dyDescent="0.25"/>
  <cols>
    <col min="1" max="1" width="54.375" style="2" customWidth="1"/>
    <col min="2" max="2" width="10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37" width="11" style="52"/>
    <col min="38" max="16384" width="11" style="2"/>
  </cols>
  <sheetData>
    <row r="1" spans="1:9" ht="33.75" customHeight="1" x14ac:dyDescent="0.25">
      <c r="A1" s="100"/>
      <c r="B1" s="95" t="s">
        <v>55</v>
      </c>
      <c r="C1" s="95" t="s">
        <v>19</v>
      </c>
      <c r="D1" s="96">
        <v>2018</v>
      </c>
      <c r="E1" s="96">
        <v>2019</v>
      </c>
      <c r="F1" s="96">
        <v>2020</v>
      </c>
      <c r="G1" s="96">
        <v>2021</v>
      </c>
      <c r="H1" s="96">
        <v>2022</v>
      </c>
      <c r="I1" s="96">
        <v>2023</v>
      </c>
    </row>
    <row r="2" spans="1:9" ht="51" customHeight="1" x14ac:dyDescent="0.25">
      <c r="A2" s="100"/>
      <c r="B2" s="95"/>
      <c r="C2" s="95"/>
      <c r="D2" s="96"/>
      <c r="E2" s="96"/>
      <c r="F2" s="96"/>
      <c r="G2" s="96"/>
      <c r="H2" s="96"/>
      <c r="I2" s="96"/>
    </row>
    <row r="3" spans="1:9" ht="24" customHeight="1" x14ac:dyDescent="0.25">
      <c r="A3" s="94" t="s">
        <v>30</v>
      </c>
      <c r="B3" s="94"/>
      <c r="C3" s="94"/>
      <c r="D3" s="94"/>
      <c r="E3" s="94"/>
      <c r="F3" s="94"/>
      <c r="G3" s="94"/>
      <c r="H3" s="94"/>
      <c r="I3" s="94"/>
    </row>
    <row r="4" spans="1:9" x14ac:dyDescent="0.25">
      <c r="A4" s="20" t="s">
        <v>18</v>
      </c>
      <c r="B4" s="79">
        <f>B5</f>
        <v>9.1999999999999993</v>
      </c>
      <c r="C4" s="42"/>
      <c r="D4" s="45"/>
      <c r="E4" s="45"/>
      <c r="F4" s="45"/>
      <c r="G4" s="45"/>
      <c r="H4" s="45"/>
      <c r="I4" s="45"/>
    </row>
    <row r="5" spans="1:9" ht="30" customHeight="1" x14ac:dyDescent="0.25">
      <c r="A5" s="32" t="s">
        <v>31</v>
      </c>
      <c r="B5" s="73">
        <v>9.1999999999999993</v>
      </c>
      <c r="C5" s="12" t="s">
        <v>15</v>
      </c>
      <c r="D5" s="48"/>
      <c r="E5" s="48"/>
      <c r="F5" s="48"/>
      <c r="G5" s="48"/>
      <c r="H5" s="48"/>
      <c r="I5" s="45"/>
    </row>
    <row r="6" spans="1:9" ht="33" customHeight="1" x14ac:dyDescent="0.25">
      <c r="A6" s="17" t="s">
        <v>40</v>
      </c>
      <c r="B6" s="67">
        <v>9.1999999999999993</v>
      </c>
      <c r="C6" s="93" t="s">
        <v>34</v>
      </c>
      <c r="D6" s="93"/>
      <c r="E6" s="49"/>
      <c r="F6" s="49"/>
      <c r="G6" s="49"/>
      <c r="H6" s="46"/>
      <c r="I6" s="46"/>
    </row>
    <row r="7" spans="1:9" x14ac:dyDescent="0.25">
      <c r="A7" s="56" t="s">
        <v>57</v>
      </c>
    </row>
    <row r="8" spans="1:9" ht="42" customHeight="1" x14ac:dyDescent="0.25"/>
  </sheetData>
  <mergeCells count="11">
    <mergeCell ref="C6:D6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view="pageBreakPreview" zoomScale="115" zoomScaleSheetLayoutView="115" workbookViewId="0">
      <selection activeCell="D10" sqref="D10"/>
    </sheetView>
  </sheetViews>
  <sheetFormatPr defaultColWidth="11" defaultRowHeight="15.75" x14ac:dyDescent="0.25"/>
  <cols>
    <col min="1" max="1" width="54.375" style="2" customWidth="1"/>
    <col min="2" max="2" width="10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16384" width="11" style="2"/>
  </cols>
  <sheetData>
    <row r="1" spans="1:9" ht="33.75" customHeight="1" x14ac:dyDescent="0.25">
      <c r="A1" s="100"/>
      <c r="B1" s="95" t="s">
        <v>55</v>
      </c>
      <c r="C1" s="95" t="s">
        <v>19</v>
      </c>
      <c r="D1" s="96">
        <v>2018</v>
      </c>
      <c r="E1" s="96">
        <v>2019</v>
      </c>
      <c r="F1" s="96">
        <v>2020</v>
      </c>
      <c r="G1" s="96">
        <v>2021</v>
      </c>
      <c r="H1" s="96">
        <v>2022</v>
      </c>
      <c r="I1" s="96">
        <v>2023</v>
      </c>
    </row>
    <row r="2" spans="1:9" ht="51" customHeight="1" x14ac:dyDescent="0.25">
      <c r="A2" s="100"/>
      <c r="B2" s="95"/>
      <c r="C2" s="95"/>
      <c r="D2" s="96"/>
      <c r="E2" s="96"/>
      <c r="F2" s="96"/>
      <c r="G2" s="96"/>
      <c r="H2" s="96"/>
      <c r="I2" s="96"/>
    </row>
    <row r="3" spans="1:9" ht="42.75" customHeight="1" x14ac:dyDescent="0.25">
      <c r="A3" s="99" t="s">
        <v>42</v>
      </c>
      <c r="B3" s="99"/>
      <c r="C3" s="99"/>
      <c r="D3" s="99"/>
      <c r="E3" s="99"/>
      <c r="F3" s="99"/>
      <c r="G3" s="99"/>
      <c r="H3" s="99"/>
      <c r="I3" s="99"/>
    </row>
    <row r="4" spans="1:9" ht="39.75" customHeight="1" x14ac:dyDescent="0.25">
      <c r="A4" s="17" t="s">
        <v>38</v>
      </c>
      <c r="B4" s="67">
        <v>0</v>
      </c>
      <c r="C4" s="93" t="s">
        <v>34</v>
      </c>
      <c r="D4" s="93"/>
      <c r="E4" s="49"/>
      <c r="F4" s="49"/>
      <c r="G4" s="49"/>
      <c r="H4" s="46"/>
      <c r="I4" s="46"/>
    </row>
    <row r="5" spans="1:9" ht="17.25" customHeight="1" x14ac:dyDescent="0.25">
      <c r="A5" s="33"/>
      <c r="B5" s="34"/>
      <c r="C5" s="35"/>
      <c r="D5" s="35"/>
      <c r="E5" s="54"/>
      <c r="F5" s="54"/>
      <c r="G5" s="54"/>
      <c r="H5" s="55"/>
      <c r="I5" s="55"/>
    </row>
    <row r="6" spans="1:9" x14ac:dyDescent="0.25">
      <c r="A6" s="56" t="s">
        <v>57</v>
      </c>
    </row>
  </sheetData>
  <mergeCells count="11">
    <mergeCell ref="A3:I3"/>
    <mergeCell ref="C4:D4"/>
    <mergeCell ref="E1:E2"/>
    <mergeCell ref="F1:F2"/>
    <mergeCell ref="G1:G2"/>
    <mergeCell ref="H1:H2"/>
    <mergeCell ref="I1:I2"/>
    <mergeCell ref="A1:A2"/>
    <mergeCell ref="B1:B2"/>
    <mergeCell ref="C1:C2"/>
    <mergeCell ref="D1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view="pageBreakPreview" zoomScale="115" zoomScaleSheetLayoutView="115" workbookViewId="0">
      <selection activeCell="C8" sqref="C8"/>
    </sheetView>
  </sheetViews>
  <sheetFormatPr defaultColWidth="11" defaultRowHeight="15.75" x14ac:dyDescent="0.25"/>
  <cols>
    <col min="1" max="1" width="54.375" style="2" customWidth="1"/>
    <col min="2" max="2" width="10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34" width="11" style="52"/>
    <col min="35" max="16384" width="11" style="2"/>
  </cols>
  <sheetData>
    <row r="1" spans="1:34" ht="33.75" customHeight="1" x14ac:dyDescent="0.25">
      <c r="A1" s="100"/>
      <c r="B1" s="95" t="s">
        <v>55</v>
      </c>
      <c r="C1" s="95" t="s">
        <v>19</v>
      </c>
      <c r="D1" s="96">
        <v>2018</v>
      </c>
      <c r="E1" s="96">
        <v>2019</v>
      </c>
      <c r="F1" s="96">
        <v>2020</v>
      </c>
      <c r="G1" s="96">
        <v>2021</v>
      </c>
      <c r="H1" s="96">
        <v>2022</v>
      </c>
      <c r="I1" s="96">
        <v>2023</v>
      </c>
    </row>
    <row r="2" spans="1:34" ht="51" customHeight="1" x14ac:dyDescent="0.25">
      <c r="A2" s="100"/>
      <c r="B2" s="95"/>
      <c r="C2" s="95"/>
      <c r="D2" s="96"/>
      <c r="E2" s="96"/>
      <c r="F2" s="96"/>
      <c r="G2" s="96"/>
      <c r="H2" s="96"/>
      <c r="I2" s="96"/>
    </row>
    <row r="3" spans="1:34" ht="46.5" customHeight="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</row>
    <row r="4" spans="1:34" x14ac:dyDescent="0.25">
      <c r="A4" s="25" t="s">
        <v>7</v>
      </c>
      <c r="B4" s="71">
        <f>SUM(B5:B6)</f>
        <v>6488</v>
      </c>
      <c r="C4" s="43"/>
      <c r="D4" s="46"/>
      <c r="E4" s="46"/>
      <c r="F4" s="46"/>
      <c r="G4" s="46"/>
      <c r="H4" s="46"/>
      <c r="I4" s="46"/>
    </row>
    <row r="5" spans="1:34" ht="31.5" x14ac:dyDescent="0.25">
      <c r="A5" s="5" t="s">
        <v>37</v>
      </c>
      <c r="B5" s="69">
        <v>2868</v>
      </c>
      <c r="C5" s="10" t="s">
        <v>32</v>
      </c>
      <c r="D5" s="46"/>
      <c r="E5" s="45"/>
      <c r="F5" s="44"/>
      <c r="G5" s="44"/>
      <c r="H5" s="44"/>
      <c r="I5" s="44"/>
    </row>
    <row r="6" spans="1:34" s="58" customFormat="1" ht="38.25" customHeight="1" x14ac:dyDescent="0.25">
      <c r="A6" s="15" t="s">
        <v>54</v>
      </c>
      <c r="B6" s="78">
        <v>3620</v>
      </c>
      <c r="C6" s="12" t="s">
        <v>32</v>
      </c>
      <c r="D6" s="59"/>
      <c r="E6" s="59"/>
      <c r="F6" s="57"/>
      <c r="G6" s="57"/>
      <c r="H6" s="57"/>
      <c r="I6" s="44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34" x14ac:dyDescent="0.25">
      <c r="A7" s="65" t="s">
        <v>8</v>
      </c>
      <c r="B7" s="71">
        <f>SUM(B8:B8)</f>
        <v>4.4000000000000004</v>
      </c>
      <c r="C7" s="43"/>
      <c r="D7" s="46"/>
      <c r="E7" s="46"/>
      <c r="F7" s="46"/>
      <c r="G7" s="46"/>
      <c r="H7" s="46"/>
      <c r="I7" s="46"/>
    </row>
    <row r="8" spans="1:34" s="53" customFormat="1" ht="31.5" x14ac:dyDescent="0.25">
      <c r="A8" s="5" t="s">
        <v>51</v>
      </c>
      <c r="B8" s="74">
        <v>4.4000000000000004</v>
      </c>
      <c r="C8" s="7" t="s">
        <v>66</v>
      </c>
      <c r="D8" s="51"/>
      <c r="E8" s="60"/>
      <c r="F8" s="60"/>
      <c r="G8" s="51"/>
      <c r="H8" s="51"/>
      <c r="I8" s="51"/>
    </row>
    <row r="9" spans="1:34" ht="31.5" customHeight="1" x14ac:dyDescent="0.25">
      <c r="A9" s="17" t="s">
        <v>38</v>
      </c>
      <c r="B9" s="67">
        <f>B7+B4</f>
        <v>6492.4</v>
      </c>
      <c r="C9" s="93" t="s">
        <v>34</v>
      </c>
      <c r="D9" s="93"/>
      <c r="E9" s="49"/>
      <c r="F9" s="49"/>
      <c r="G9" s="49"/>
      <c r="H9" s="46"/>
      <c r="I9" s="46"/>
    </row>
    <row r="10" spans="1:34" ht="12.75" customHeight="1" x14ac:dyDescent="0.25">
      <c r="A10" s="33"/>
      <c r="B10" s="34"/>
      <c r="C10" s="35"/>
      <c r="D10" s="35"/>
      <c r="E10" s="54"/>
      <c r="F10" s="54"/>
      <c r="G10" s="54"/>
      <c r="H10" s="55"/>
      <c r="I10" s="55"/>
    </row>
    <row r="11" spans="1:34" x14ac:dyDescent="0.25">
      <c r="A11" s="56" t="s">
        <v>57</v>
      </c>
    </row>
  </sheetData>
  <mergeCells count="11">
    <mergeCell ref="C9:D9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Normal="85" zoomScaleSheetLayoutView="100" zoomScalePageLayoutView="85" workbookViewId="0">
      <selection activeCell="D8" sqref="D8"/>
    </sheetView>
  </sheetViews>
  <sheetFormatPr defaultColWidth="11" defaultRowHeight="15.75" x14ac:dyDescent="0.25"/>
  <cols>
    <col min="1" max="1" width="54.375" style="2" customWidth="1"/>
    <col min="2" max="2" width="10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16384" width="11" style="2"/>
  </cols>
  <sheetData>
    <row r="1" spans="1:9" ht="33.75" customHeight="1" x14ac:dyDescent="0.25">
      <c r="A1" s="100"/>
      <c r="B1" s="95" t="s">
        <v>55</v>
      </c>
      <c r="C1" s="95" t="s">
        <v>19</v>
      </c>
      <c r="D1" s="96">
        <v>2018</v>
      </c>
      <c r="E1" s="96">
        <v>2019</v>
      </c>
      <c r="F1" s="96">
        <v>2020</v>
      </c>
      <c r="G1" s="96">
        <v>2021</v>
      </c>
      <c r="H1" s="96">
        <v>2022</v>
      </c>
      <c r="I1" s="96">
        <v>2023</v>
      </c>
    </row>
    <row r="2" spans="1:9" ht="51" customHeight="1" x14ac:dyDescent="0.25">
      <c r="A2" s="100"/>
      <c r="B2" s="95"/>
      <c r="C2" s="95"/>
      <c r="D2" s="96"/>
      <c r="E2" s="96"/>
      <c r="F2" s="96"/>
      <c r="G2" s="96"/>
      <c r="H2" s="96"/>
      <c r="I2" s="96"/>
    </row>
    <row r="3" spans="1:9" ht="39" customHeight="1" x14ac:dyDescent="0.25">
      <c r="A3" s="94" t="s">
        <v>2</v>
      </c>
      <c r="B3" s="94"/>
      <c r="C3" s="94"/>
      <c r="D3" s="94"/>
      <c r="E3" s="94"/>
      <c r="F3" s="94"/>
      <c r="G3" s="94"/>
      <c r="H3" s="94"/>
      <c r="I3" s="94"/>
    </row>
    <row r="4" spans="1:9" s="53" customFormat="1" ht="18" customHeight="1" x14ac:dyDescent="0.25">
      <c r="A4" s="19" t="s">
        <v>50</v>
      </c>
      <c r="B4" s="68">
        <f>SUM(B5:B5)</f>
        <v>0.4</v>
      </c>
      <c r="C4" s="7"/>
      <c r="D4" s="51"/>
      <c r="E4" s="51"/>
      <c r="F4" s="51"/>
      <c r="G4" s="51"/>
      <c r="H4" s="51"/>
      <c r="I4" s="51"/>
    </row>
    <row r="5" spans="1:9" s="53" customFormat="1" ht="63" x14ac:dyDescent="0.25">
      <c r="A5" s="15" t="s">
        <v>63</v>
      </c>
      <c r="B5" s="74">
        <v>0.4</v>
      </c>
      <c r="C5" s="7" t="s">
        <v>11</v>
      </c>
      <c r="D5" s="51"/>
      <c r="E5" s="60"/>
      <c r="F5" s="60"/>
      <c r="G5" s="60"/>
      <c r="H5" s="60"/>
      <c r="I5" s="60"/>
    </row>
    <row r="6" spans="1:9" x14ac:dyDescent="0.25">
      <c r="A6" s="65" t="s">
        <v>18</v>
      </c>
      <c r="B6" s="71">
        <f>SUM(B7:B8)</f>
        <v>70.599999999999994</v>
      </c>
      <c r="C6" s="43"/>
      <c r="D6" s="46"/>
      <c r="E6" s="46"/>
      <c r="F6" s="46"/>
      <c r="G6" s="46"/>
      <c r="H6" s="46"/>
      <c r="I6" s="46"/>
    </row>
    <row r="7" spans="1:9" ht="58.5" customHeight="1" x14ac:dyDescent="0.25">
      <c r="A7" s="15" t="s">
        <v>41</v>
      </c>
      <c r="B7" s="74">
        <v>55</v>
      </c>
      <c r="C7" s="6" t="s">
        <v>16</v>
      </c>
      <c r="D7" s="45"/>
      <c r="E7" s="48"/>
      <c r="F7" s="48"/>
      <c r="G7" s="48"/>
      <c r="H7" s="48"/>
      <c r="I7" s="48"/>
    </row>
    <row r="8" spans="1:9" ht="31.5" x14ac:dyDescent="0.25">
      <c r="A8" s="15" t="s">
        <v>27</v>
      </c>
      <c r="B8" s="73">
        <v>15.6</v>
      </c>
      <c r="C8" s="12" t="s">
        <v>12</v>
      </c>
      <c r="D8" s="45"/>
      <c r="E8" s="48"/>
      <c r="F8" s="48"/>
      <c r="G8" s="48"/>
      <c r="H8" s="48"/>
      <c r="I8" s="45"/>
    </row>
    <row r="9" spans="1:9" ht="33.75" customHeight="1" x14ac:dyDescent="0.25">
      <c r="A9" s="17" t="s">
        <v>38</v>
      </c>
      <c r="B9" s="67">
        <f>B6+B4</f>
        <v>71</v>
      </c>
      <c r="C9" s="93" t="s">
        <v>34</v>
      </c>
      <c r="D9" s="93"/>
      <c r="E9" s="49"/>
      <c r="F9" s="49"/>
      <c r="G9" s="49"/>
      <c r="H9" s="46"/>
      <c r="I9" s="46"/>
    </row>
    <row r="10" spans="1:9" ht="15.75" customHeight="1" x14ac:dyDescent="0.25">
      <c r="A10" s="33"/>
      <c r="B10" s="34"/>
      <c r="C10" s="35"/>
      <c r="D10" s="35"/>
      <c r="E10" s="54"/>
      <c r="F10" s="54"/>
      <c r="G10" s="54"/>
      <c r="H10" s="55"/>
      <c r="I10" s="55"/>
    </row>
    <row r="11" spans="1:9" x14ac:dyDescent="0.25">
      <c r="A11" s="56" t="s">
        <v>57</v>
      </c>
    </row>
  </sheetData>
  <mergeCells count="11">
    <mergeCell ref="C9:D9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"/>
  <sheetViews>
    <sheetView view="pageBreakPreview" zoomScale="130" zoomScaleNormal="115" zoomScaleSheetLayoutView="130" zoomScalePageLayoutView="115" workbookViewId="0">
      <selection activeCell="A7" sqref="A7"/>
    </sheetView>
  </sheetViews>
  <sheetFormatPr defaultColWidth="11" defaultRowHeight="15.75" x14ac:dyDescent="0.25"/>
  <cols>
    <col min="1" max="1" width="54.375" style="2" customWidth="1"/>
    <col min="2" max="2" width="10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3" width="11" style="52"/>
    <col min="44" max="16384" width="11" style="2"/>
  </cols>
  <sheetData>
    <row r="1" spans="1:9" ht="33.75" customHeight="1" x14ac:dyDescent="0.25">
      <c r="A1" s="100"/>
      <c r="B1" s="95" t="s">
        <v>55</v>
      </c>
      <c r="C1" s="95" t="s">
        <v>19</v>
      </c>
      <c r="D1" s="96">
        <v>2018</v>
      </c>
      <c r="E1" s="96">
        <v>2019</v>
      </c>
      <c r="F1" s="96">
        <v>2020</v>
      </c>
      <c r="G1" s="96">
        <v>2021</v>
      </c>
      <c r="H1" s="96">
        <v>2022</v>
      </c>
      <c r="I1" s="96">
        <v>2023</v>
      </c>
    </row>
    <row r="2" spans="1:9" ht="51" customHeight="1" x14ac:dyDescent="0.25">
      <c r="A2" s="100"/>
      <c r="B2" s="95"/>
      <c r="C2" s="95"/>
      <c r="D2" s="96"/>
      <c r="E2" s="96"/>
      <c r="F2" s="96"/>
      <c r="G2" s="96"/>
      <c r="H2" s="96"/>
      <c r="I2" s="96"/>
    </row>
    <row r="3" spans="1:9" ht="20.25" x14ac:dyDescent="0.25">
      <c r="A3" s="94" t="s">
        <v>3</v>
      </c>
      <c r="B3" s="94"/>
      <c r="C3" s="94"/>
      <c r="D3" s="94"/>
      <c r="E3" s="94"/>
      <c r="F3" s="94"/>
      <c r="G3" s="94"/>
      <c r="H3" s="94"/>
      <c r="I3" s="94"/>
    </row>
    <row r="4" spans="1:9" x14ac:dyDescent="0.25">
      <c r="A4" s="61" t="s">
        <v>7</v>
      </c>
      <c r="B4" s="71">
        <f>SUM(B5:B5)</f>
        <v>728</v>
      </c>
      <c r="C4" s="43"/>
      <c r="D4" s="45"/>
      <c r="E4" s="46"/>
      <c r="F4" s="46"/>
      <c r="G4" s="46"/>
      <c r="H4" s="46"/>
      <c r="I4" s="46"/>
    </row>
    <row r="5" spans="1:9" ht="32.25" customHeight="1" x14ac:dyDescent="0.25">
      <c r="A5" s="15" t="s">
        <v>36</v>
      </c>
      <c r="B5" s="73">
        <v>728</v>
      </c>
      <c r="C5" s="12" t="s">
        <v>22</v>
      </c>
      <c r="D5" s="45"/>
      <c r="E5" s="44"/>
      <c r="F5" s="44"/>
      <c r="G5" s="44"/>
      <c r="H5" s="44"/>
      <c r="I5" s="44"/>
    </row>
    <row r="6" spans="1:9" x14ac:dyDescent="0.25">
      <c r="A6" s="65" t="s">
        <v>18</v>
      </c>
      <c r="B6" s="71">
        <f>B7</f>
        <v>25</v>
      </c>
      <c r="C6" s="43"/>
      <c r="D6" s="46"/>
      <c r="E6" s="46"/>
      <c r="F6" s="46"/>
      <c r="G6" s="46"/>
      <c r="H6" s="46"/>
      <c r="I6" s="46"/>
    </row>
    <row r="7" spans="1:9" s="52" customFormat="1" ht="31.5" x14ac:dyDescent="0.25">
      <c r="A7" s="15" t="s">
        <v>56</v>
      </c>
      <c r="B7" s="70">
        <v>25</v>
      </c>
      <c r="C7" s="14" t="s">
        <v>21</v>
      </c>
      <c r="D7" s="59"/>
      <c r="E7" s="59"/>
      <c r="F7" s="24"/>
      <c r="G7" s="62"/>
      <c r="H7" s="62"/>
      <c r="I7" s="62"/>
    </row>
    <row r="8" spans="1:9" s="52" customFormat="1" ht="31.5" customHeight="1" x14ac:dyDescent="0.25">
      <c r="A8" s="19" t="s">
        <v>38</v>
      </c>
      <c r="B8" s="68">
        <f>B4+B6</f>
        <v>753</v>
      </c>
      <c r="C8" s="101" t="s">
        <v>34</v>
      </c>
      <c r="D8" s="101"/>
      <c r="E8" s="45"/>
      <c r="F8" s="45"/>
      <c r="G8" s="45"/>
      <c r="H8" s="45"/>
      <c r="I8" s="45"/>
    </row>
    <row r="9" spans="1:9" s="52" customFormat="1" ht="12" customHeight="1" x14ac:dyDescent="0.25">
      <c r="A9" s="37"/>
      <c r="B9" s="38"/>
      <c r="C9" s="39"/>
      <c r="D9" s="39"/>
      <c r="E9" s="63"/>
      <c r="F9" s="63"/>
      <c r="G9" s="63"/>
      <c r="H9" s="63"/>
      <c r="I9" s="63"/>
    </row>
    <row r="10" spans="1:9" x14ac:dyDescent="0.25">
      <c r="A10" s="56" t="s">
        <v>57</v>
      </c>
    </row>
  </sheetData>
  <mergeCells count="11">
    <mergeCell ref="C8:D8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view="pageBreakPreview" zoomScaleSheetLayoutView="100" workbookViewId="0">
      <selection activeCell="A5" sqref="A5"/>
    </sheetView>
  </sheetViews>
  <sheetFormatPr defaultColWidth="11" defaultRowHeight="15.75" x14ac:dyDescent="0.25"/>
  <cols>
    <col min="1" max="1" width="54.375" style="2" customWidth="1"/>
    <col min="2" max="2" width="10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4" width="11" style="52"/>
    <col min="45" max="16384" width="11" style="2"/>
  </cols>
  <sheetData>
    <row r="1" spans="1:9" ht="33.75" customHeight="1" x14ac:dyDescent="0.25">
      <c r="A1" s="100"/>
      <c r="B1" s="95" t="s">
        <v>55</v>
      </c>
      <c r="C1" s="95" t="s">
        <v>19</v>
      </c>
      <c r="D1" s="96">
        <v>2018</v>
      </c>
      <c r="E1" s="96">
        <v>2019</v>
      </c>
      <c r="F1" s="96">
        <v>2020</v>
      </c>
      <c r="G1" s="96">
        <v>2021</v>
      </c>
      <c r="H1" s="96">
        <v>2022</v>
      </c>
      <c r="I1" s="96">
        <v>2023</v>
      </c>
    </row>
    <row r="2" spans="1:9" ht="51" customHeight="1" x14ac:dyDescent="0.25">
      <c r="A2" s="100"/>
      <c r="B2" s="95"/>
      <c r="C2" s="95"/>
      <c r="D2" s="96"/>
      <c r="E2" s="96"/>
      <c r="F2" s="96"/>
      <c r="G2" s="96"/>
      <c r="H2" s="96"/>
      <c r="I2" s="96"/>
    </row>
    <row r="3" spans="1:9" ht="43.5" customHeight="1" x14ac:dyDescent="0.25">
      <c r="A3" s="94" t="s">
        <v>4</v>
      </c>
      <c r="B3" s="94"/>
      <c r="C3" s="94"/>
      <c r="D3" s="94"/>
      <c r="E3" s="94"/>
      <c r="F3" s="94"/>
      <c r="G3" s="94"/>
      <c r="H3" s="94"/>
      <c r="I3" s="94"/>
    </row>
    <row r="4" spans="1:9" ht="17.25" customHeight="1" x14ac:dyDescent="0.25">
      <c r="A4" s="25" t="s">
        <v>8</v>
      </c>
      <c r="B4" s="72">
        <f>SUM(B5:B5)</f>
        <v>5</v>
      </c>
      <c r="C4" s="18"/>
      <c r="D4" s="46"/>
      <c r="E4" s="46"/>
      <c r="F4" s="46"/>
      <c r="G4" s="46"/>
      <c r="H4" s="46"/>
      <c r="I4" s="46"/>
    </row>
    <row r="5" spans="1:9" ht="40.5" customHeight="1" x14ac:dyDescent="0.25">
      <c r="A5" s="16" t="s">
        <v>9</v>
      </c>
      <c r="B5" s="70">
        <v>5</v>
      </c>
      <c r="C5" s="12" t="s">
        <v>20</v>
      </c>
      <c r="D5" s="45"/>
      <c r="E5" s="47"/>
      <c r="F5" s="47"/>
      <c r="G5" s="47"/>
      <c r="H5" s="47"/>
      <c r="I5" s="47"/>
    </row>
    <row r="6" spans="1:9" ht="36.75" customHeight="1" x14ac:dyDescent="0.25">
      <c r="A6" s="17" t="s">
        <v>38</v>
      </c>
      <c r="B6" s="67">
        <v>5</v>
      </c>
      <c r="C6" s="93" t="s">
        <v>34</v>
      </c>
      <c r="D6" s="93"/>
      <c r="E6" s="49"/>
      <c r="F6" s="49"/>
      <c r="G6" s="49"/>
      <c r="H6" s="46"/>
      <c r="I6" s="46"/>
    </row>
    <row r="7" spans="1:9" ht="17.25" customHeight="1" x14ac:dyDescent="0.25">
      <c r="A7" s="33"/>
      <c r="B7" s="34"/>
      <c r="C7" s="35"/>
      <c r="D7" s="35"/>
      <c r="E7" s="54"/>
      <c r="F7" s="54"/>
      <c r="G7" s="54"/>
      <c r="H7" s="55"/>
      <c r="I7" s="55"/>
    </row>
    <row r="8" spans="1:9" x14ac:dyDescent="0.25">
      <c r="A8" s="56" t="s">
        <v>57</v>
      </c>
    </row>
  </sheetData>
  <mergeCells count="11">
    <mergeCell ref="C6:D6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"/>
  <sheetViews>
    <sheetView view="pageBreakPreview" zoomScaleSheetLayoutView="100" workbookViewId="0">
      <selection activeCell="A3" sqref="A3:I3"/>
    </sheetView>
  </sheetViews>
  <sheetFormatPr defaultColWidth="11" defaultRowHeight="15.75" x14ac:dyDescent="0.25"/>
  <cols>
    <col min="1" max="1" width="54.375" style="2" customWidth="1"/>
    <col min="2" max="2" width="10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2" width="11" style="52"/>
    <col min="43" max="16384" width="11" style="2"/>
  </cols>
  <sheetData>
    <row r="1" spans="1:9" ht="33.75" customHeight="1" x14ac:dyDescent="0.25">
      <c r="A1" s="100"/>
      <c r="B1" s="95" t="s">
        <v>55</v>
      </c>
      <c r="C1" s="95" t="s">
        <v>19</v>
      </c>
      <c r="D1" s="96">
        <v>2018</v>
      </c>
      <c r="E1" s="96">
        <v>2019</v>
      </c>
      <c r="F1" s="96">
        <v>2020</v>
      </c>
      <c r="G1" s="96">
        <v>2021</v>
      </c>
      <c r="H1" s="96">
        <v>2022</v>
      </c>
      <c r="I1" s="96">
        <v>2023</v>
      </c>
    </row>
    <row r="2" spans="1:9" ht="51" customHeight="1" x14ac:dyDescent="0.25">
      <c r="A2" s="100"/>
      <c r="B2" s="95"/>
      <c r="C2" s="95"/>
      <c r="D2" s="96"/>
      <c r="E2" s="96"/>
      <c r="F2" s="96"/>
      <c r="G2" s="96"/>
      <c r="H2" s="96"/>
      <c r="I2" s="96"/>
    </row>
    <row r="3" spans="1:9" ht="42" customHeight="1" x14ac:dyDescent="0.25">
      <c r="A3" s="94" t="s">
        <v>5</v>
      </c>
      <c r="B3" s="94"/>
      <c r="C3" s="94"/>
      <c r="D3" s="94"/>
      <c r="E3" s="94"/>
      <c r="F3" s="94"/>
      <c r="G3" s="94"/>
      <c r="H3" s="94"/>
      <c r="I3" s="94"/>
    </row>
    <row r="4" spans="1:9" s="53" customFormat="1" x14ac:dyDescent="0.25">
      <c r="A4" s="82"/>
      <c r="B4" s="83">
        <v>0</v>
      </c>
      <c r="C4" s="14"/>
      <c r="D4" s="51"/>
      <c r="E4" s="51"/>
      <c r="F4" s="51"/>
      <c r="G4" s="51"/>
      <c r="H4" s="51"/>
      <c r="I4" s="51"/>
    </row>
    <row r="5" spans="1:9" s="52" customFormat="1" ht="32.25" customHeight="1" x14ac:dyDescent="0.25">
      <c r="A5" s="19" t="s">
        <v>38</v>
      </c>
      <c r="B5" s="68">
        <v>0</v>
      </c>
      <c r="C5" s="101" t="s">
        <v>34</v>
      </c>
      <c r="D5" s="101"/>
      <c r="E5" s="45"/>
      <c r="F5" s="45"/>
      <c r="G5" s="45"/>
      <c r="H5" s="45"/>
      <c r="I5" s="45"/>
    </row>
    <row r="6" spans="1:9" s="52" customFormat="1" ht="17.25" customHeight="1" x14ac:dyDescent="0.25">
      <c r="A6" s="37"/>
      <c r="B6" s="38"/>
      <c r="C6" s="39"/>
      <c r="D6" s="39"/>
      <c r="E6" s="63"/>
      <c r="F6" s="63"/>
      <c r="G6" s="63"/>
      <c r="H6" s="63"/>
      <c r="I6" s="63"/>
    </row>
    <row r="7" spans="1:9" s="52" customFormat="1" x14ac:dyDescent="0.25">
      <c r="A7" s="64" t="s">
        <v>57</v>
      </c>
      <c r="B7" s="30"/>
      <c r="C7" s="30"/>
    </row>
  </sheetData>
  <mergeCells count="11">
    <mergeCell ref="C5:D5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view="pageBreakPreview" zoomScaleSheetLayoutView="100" workbookViewId="0">
      <selection activeCell="A5" sqref="A5"/>
    </sheetView>
  </sheetViews>
  <sheetFormatPr defaultColWidth="11" defaultRowHeight="15.75" x14ac:dyDescent="0.25"/>
  <cols>
    <col min="1" max="1" width="54.375" style="27" customWidth="1"/>
    <col min="2" max="2" width="10.625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6" width="11" style="52"/>
    <col min="47" max="16384" width="11" style="2"/>
  </cols>
  <sheetData>
    <row r="1" spans="1:46" ht="33.75" customHeight="1" x14ac:dyDescent="0.25">
      <c r="A1" s="102"/>
      <c r="B1" s="95" t="s">
        <v>55</v>
      </c>
      <c r="C1" s="95" t="s">
        <v>19</v>
      </c>
      <c r="D1" s="96">
        <v>2018</v>
      </c>
      <c r="E1" s="96">
        <v>2019</v>
      </c>
      <c r="F1" s="96">
        <v>2020</v>
      </c>
      <c r="G1" s="96">
        <v>2021</v>
      </c>
      <c r="H1" s="96">
        <v>2022</v>
      </c>
      <c r="I1" s="96">
        <v>2023</v>
      </c>
    </row>
    <row r="2" spans="1:46" ht="51" customHeight="1" x14ac:dyDescent="0.25">
      <c r="A2" s="102"/>
      <c r="B2" s="95"/>
      <c r="C2" s="95"/>
      <c r="D2" s="96"/>
      <c r="E2" s="96"/>
      <c r="F2" s="96"/>
      <c r="G2" s="96"/>
      <c r="H2" s="96"/>
      <c r="I2" s="96"/>
    </row>
    <row r="3" spans="1:46" ht="39" customHeight="1" x14ac:dyDescent="0.25">
      <c r="A3" s="94" t="s">
        <v>6</v>
      </c>
      <c r="B3" s="94"/>
      <c r="C3" s="94"/>
      <c r="D3" s="94"/>
      <c r="E3" s="94"/>
      <c r="F3" s="94"/>
      <c r="G3" s="94"/>
      <c r="H3" s="94"/>
      <c r="I3" s="94"/>
    </row>
    <row r="4" spans="1:46" x14ac:dyDescent="0.25">
      <c r="A4" s="31" t="s">
        <v>8</v>
      </c>
      <c r="B4" s="72">
        <f>SUM(B5:B5)</f>
        <v>45</v>
      </c>
      <c r="C4" s="18"/>
      <c r="D4" s="46"/>
      <c r="E4" s="46"/>
      <c r="F4" s="46"/>
      <c r="G4" s="46"/>
      <c r="H4" s="46"/>
      <c r="I4" s="46"/>
    </row>
    <row r="5" spans="1:46" ht="57.75" customHeight="1" x14ac:dyDescent="0.25">
      <c r="A5" s="21" t="s">
        <v>60</v>
      </c>
      <c r="B5" s="70">
        <v>45</v>
      </c>
      <c r="C5" s="14" t="s">
        <v>10</v>
      </c>
      <c r="D5" s="47"/>
      <c r="E5" s="47"/>
      <c r="F5" s="47"/>
      <c r="G5" s="47"/>
      <c r="H5" s="47"/>
      <c r="I5" s="47"/>
    </row>
    <row r="6" spans="1:46" s="58" customFormat="1" ht="33" customHeight="1" x14ac:dyDescent="0.25">
      <c r="A6" s="26" t="s">
        <v>38</v>
      </c>
      <c r="B6" s="67">
        <v>45</v>
      </c>
      <c r="C6" s="93" t="s">
        <v>34</v>
      </c>
      <c r="D6" s="93"/>
      <c r="E6" s="49"/>
      <c r="F6" s="49"/>
      <c r="G6" s="49"/>
      <c r="H6" s="46"/>
      <c r="I6" s="46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</row>
    <row r="7" spans="1:46" s="58" customFormat="1" ht="17.25" customHeight="1" x14ac:dyDescent="0.25">
      <c r="A7" s="36"/>
      <c r="B7" s="34"/>
      <c r="C7" s="35"/>
      <c r="D7" s="35"/>
      <c r="E7" s="54"/>
      <c r="F7" s="54"/>
      <c r="G7" s="54"/>
      <c r="H7" s="55"/>
      <c r="I7" s="55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</row>
    <row r="8" spans="1:46" x14ac:dyDescent="0.25">
      <c r="A8" s="56" t="s">
        <v>57</v>
      </c>
    </row>
  </sheetData>
  <mergeCells count="11">
    <mergeCell ref="C6:D6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view="pageBreakPreview" zoomScale="115" zoomScaleNormal="115" zoomScaleSheetLayoutView="115" zoomScalePageLayoutView="115" workbookViewId="0">
      <selection activeCell="A7" sqref="A7"/>
    </sheetView>
  </sheetViews>
  <sheetFormatPr defaultColWidth="11" defaultRowHeight="15.75" x14ac:dyDescent="0.25"/>
  <cols>
    <col min="1" max="1" width="54.375" style="2" customWidth="1"/>
    <col min="2" max="2" width="10" style="9" customWidth="1"/>
    <col min="3" max="3" width="8" style="9" customWidth="1"/>
    <col min="4" max="4" width="8.625" style="2" customWidth="1"/>
    <col min="5" max="5" width="7.125" style="2" customWidth="1"/>
    <col min="6" max="6" width="6.875" style="2" customWidth="1"/>
    <col min="7" max="7" width="7.5" style="2" customWidth="1"/>
    <col min="8" max="8" width="7.125" style="2" customWidth="1"/>
    <col min="9" max="9" width="8.625" style="2" customWidth="1"/>
    <col min="10" max="46" width="11" style="52"/>
    <col min="47" max="16384" width="11" style="2"/>
  </cols>
  <sheetData>
    <row r="1" spans="1:9" ht="33.75" customHeight="1" x14ac:dyDescent="0.25">
      <c r="A1" s="100"/>
      <c r="B1" s="95" t="s">
        <v>55</v>
      </c>
      <c r="C1" s="95" t="s">
        <v>19</v>
      </c>
      <c r="D1" s="96">
        <v>2018</v>
      </c>
      <c r="E1" s="96">
        <v>2019</v>
      </c>
      <c r="F1" s="96">
        <v>2020</v>
      </c>
      <c r="G1" s="96">
        <v>2021</v>
      </c>
      <c r="H1" s="96">
        <v>2022</v>
      </c>
      <c r="I1" s="96">
        <v>2023</v>
      </c>
    </row>
    <row r="2" spans="1:9" ht="51" customHeight="1" x14ac:dyDescent="0.25">
      <c r="A2" s="100"/>
      <c r="B2" s="95"/>
      <c r="C2" s="95"/>
      <c r="D2" s="96"/>
      <c r="E2" s="96"/>
      <c r="F2" s="96"/>
      <c r="G2" s="96"/>
      <c r="H2" s="96"/>
      <c r="I2" s="96"/>
    </row>
    <row r="3" spans="1:9" ht="36.75" customHeight="1" x14ac:dyDescent="0.25">
      <c r="A3" s="94" t="s">
        <v>23</v>
      </c>
      <c r="B3" s="94"/>
      <c r="C3" s="94"/>
      <c r="D3" s="94"/>
      <c r="E3" s="94"/>
      <c r="F3" s="94"/>
      <c r="G3" s="94"/>
      <c r="H3" s="94"/>
      <c r="I3" s="94"/>
    </row>
    <row r="4" spans="1:9" ht="24" customHeight="1" x14ac:dyDescent="0.25">
      <c r="A4" s="65" t="s">
        <v>8</v>
      </c>
      <c r="B4" s="80">
        <v>0</v>
      </c>
      <c r="C4" s="8"/>
      <c r="D4" s="45"/>
      <c r="E4" s="45"/>
      <c r="F4" s="45"/>
      <c r="G4" s="45"/>
      <c r="H4" s="45"/>
      <c r="I4" s="45"/>
    </row>
    <row r="5" spans="1:9" ht="31.5" x14ac:dyDescent="0.25">
      <c r="A5" s="15" t="s">
        <v>28</v>
      </c>
      <c r="B5" s="70" t="s">
        <v>33</v>
      </c>
      <c r="C5" s="14" t="s">
        <v>12</v>
      </c>
      <c r="D5" s="45"/>
      <c r="E5" s="47"/>
      <c r="F5" s="47"/>
      <c r="G5" s="47"/>
      <c r="H5" s="47"/>
      <c r="I5" s="45"/>
    </row>
    <row r="6" spans="1:9" x14ac:dyDescent="0.25">
      <c r="A6" s="81" t="s">
        <v>18</v>
      </c>
      <c r="B6" s="79">
        <v>109.6</v>
      </c>
      <c r="C6" s="42"/>
      <c r="D6" s="45"/>
      <c r="E6" s="45"/>
      <c r="F6" s="45"/>
      <c r="G6" s="45"/>
      <c r="H6" s="45"/>
      <c r="I6" s="45"/>
    </row>
    <row r="7" spans="1:9" s="52" customFormat="1" ht="31.5" x14ac:dyDescent="0.25">
      <c r="A7" s="32" t="s">
        <v>29</v>
      </c>
      <c r="B7" s="70">
        <v>109.6</v>
      </c>
      <c r="C7" s="14" t="s">
        <v>15</v>
      </c>
      <c r="D7" s="48"/>
      <c r="E7" s="48"/>
      <c r="F7" s="48"/>
      <c r="G7" s="48"/>
      <c r="H7" s="48"/>
      <c r="I7" s="45"/>
    </row>
    <row r="8" spans="1:9" ht="34.5" customHeight="1" x14ac:dyDescent="0.25">
      <c r="A8" s="17" t="s">
        <v>40</v>
      </c>
      <c r="B8" s="67">
        <v>109.6</v>
      </c>
      <c r="C8" s="93" t="s">
        <v>34</v>
      </c>
      <c r="D8" s="93"/>
      <c r="E8" s="49"/>
      <c r="F8" s="49"/>
      <c r="G8" s="49"/>
      <c r="H8" s="46"/>
      <c r="I8" s="46"/>
    </row>
    <row r="9" spans="1:9" ht="15.75" customHeight="1" x14ac:dyDescent="0.25">
      <c r="A9" s="33"/>
      <c r="B9" s="34"/>
      <c r="C9" s="35"/>
      <c r="D9" s="35"/>
      <c r="E9" s="54"/>
      <c r="F9" s="54"/>
      <c r="G9" s="54"/>
      <c r="H9" s="55"/>
      <c r="I9" s="55"/>
    </row>
    <row r="10" spans="1:9" x14ac:dyDescent="0.25">
      <c r="A10" s="56" t="s">
        <v>57</v>
      </c>
    </row>
  </sheetData>
  <mergeCells count="11">
    <mergeCell ref="C8:D8"/>
    <mergeCell ref="A1:A2"/>
    <mergeCell ref="B1:B2"/>
    <mergeCell ref="C1:C2"/>
    <mergeCell ref="D1:D2"/>
    <mergeCell ref="A3:I3"/>
    <mergeCell ref="E1:E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14</vt:i4>
      </vt:variant>
    </vt:vector>
  </HeadingPairs>
  <TitlesOfParts>
    <vt:vector size="24" baseType="lpstr">
      <vt:lpstr>Проекты странового значения</vt:lpstr>
      <vt:lpstr>Баткенская область</vt:lpstr>
      <vt:lpstr>Джалал-Абадская область</vt:lpstr>
      <vt:lpstr>Иссык-Кульская область</vt:lpstr>
      <vt:lpstr>Нарынская область</vt:lpstr>
      <vt:lpstr>Ошская область</vt:lpstr>
      <vt:lpstr>Таласская область</vt:lpstr>
      <vt:lpstr>Чуйская область</vt:lpstr>
      <vt:lpstr>Город Бишкек</vt:lpstr>
      <vt:lpstr>Город Ош</vt:lpstr>
      <vt:lpstr>'Баткенская область'!Заголовки_для_печати</vt:lpstr>
      <vt:lpstr>'Город Бишкек'!Заголовки_для_печати</vt:lpstr>
      <vt:lpstr>'Город Ош'!Заголовки_для_печати</vt:lpstr>
      <vt:lpstr>'Джалал-Абадская область'!Заголовки_для_печати</vt:lpstr>
      <vt:lpstr>'Иссык-Кульская область'!Заголовки_для_печати</vt:lpstr>
      <vt:lpstr>'Нарынская область'!Заголовки_для_печати</vt:lpstr>
      <vt:lpstr>'Ошская область'!Заголовки_для_печати</vt:lpstr>
      <vt:lpstr>'Проекты странового значения'!Заголовки_для_печати</vt:lpstr>
      <vt:lpstr>'Таласская область'!Заголовки_для_печати</vt:lpstr>
      <vt:lpstr>'Чуйская область'!Заголовки_для_печати</vt:lpstr>
      <vt:lpstr>'Город Ош'!Область_печати</vt:lpstr>
      <vt:lpstr>'Иссык-Кульская область'!Область_печати</vt:lpstr>
      <vt:lpstr>'Нарынская область'!Область_печати</vt:lpstr>
      <vt:lpstr>'Чуйская область'!Область_печати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Султанбаев Эрбол</cp:lastModifiedBy>
  <cp:lastPrinted>2018-10-31T04:23:27Z</cp:lastPrinted>
  <dcterms:created xsi:type="dcterms:W3CDTF">2018-06-08T05:06:39Z</dcterms:created>
  <dcterms:modified xsi:type="dcterms:W3CDTF">2019-06-28T08:51:06Z</dcterms:modified>
</cp:coreProperties>
</file>